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<sst xmlns="http://schemas.openxmlformats.org/spreadsheetml/2006/main" count="31" uniqueCount="22">
  <si>
    <t xml:space="preserve">* The calculations are approximations; This because in the practice gypsum comes on top of the recipe and </t>
  </si>
  <si>
    <t xml:space="preserve">Calc recipe from total weight of the bag (from grain sp.)</t>
  </si>
  <si>
    <t xml:space="preserve">Main Data</t>
  </si>
  <si>
    <t xml:space="preserve">Calc recipe from spawn available</t>
  </si>
  <si>
    <t xml:space="preserve">Total dry weight</t>
  </si>
  <si>
    <t xml:space="preserve">Spawn available (g)</t>
  </si>
  <si>
    <t xml:space="preserve">Grain spawn</t>
  </si>
  <si>
    <t xml:space="preserve">% of grain spawn</t>
  </si>
  <si>
    <t xml:space="preserve">Gypsum</t>
  </si>
  <si>
    <t xml:space="preserve">% gypsum</t>
  </si>
  <si>
    <t xml:space="preserve">Ingredient</t>
  </si>
  <si>
    <t xml:space="preserve">Weight</t>
  </si>
  <si>
    <t xml:space="preserve">Sub Composition</t>
  </si>
  <si>
    <t xml:space="preserve"> % inferred</t>
  </si>
  <si>
    <t xml:space="preserve">Weight (g)</t>
  </si>
  <si>
    <t xml:space="preserve">Hemp</t>
  </si>
  <si>
    <t xml:space="preserve">Bran</t>
  </si>
  <si>
    <t xml:space="preserve">Straw</t>
  </si>
  <si>
    <t xml:space="preserve">Spawn</t>
  </si>
  <si>
    <t xml:space="preserve">Total</t>
  </si>
  <si>
    <t xml:space="preserve">Water</t>
  </si>
  <si>
    <t xml:space="preserve">ml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</si>
</sst>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General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CC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M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3" min="3" style="0" width="14.75"/>
  </cols>
  <sheetData>
    <row r="2" customFormat="false" ht="15.75" hidden="false" customHeight="false" outlineLevel="0" collapsed="false">
      <c r="C2" s="1" t="s">
        <v>0</v>
      </c>
    </row>
    <row r="4" customFormat="false" ht="15.75" hidden="false" customHeight="false" outlineLevel="0" collapsed="false">
      <c r="C4" s="2" t="s">
        <v>1</v>
      </c>
      <c r="D4" s="2"/>
      <c r="E4" s="2"/>
      <c r="F4" s="2"/>
    </row>
    <row r="6" customFormat="false" ht="15.75" hidden="false" customHeight="false" outlineLevel="0" collapsed="false">
      <c r="C6" s="3" t="s">
        <v>2</v>
      </c>
      <c r="D6" s="3"/>
      <c r="G6" s="4"/>
      <c r="H6" s="5"/>
      <c r="I6" s="6" t="s">
        <v>3</v>
      </c>
      <c r="J6" s="6"/>
      <c r="K6" s="6"/>
      <c r="L6" s="6"/>
      <c r="M6" s="4"/>
    </row>
    <row r="7" customFormat="false" ht="15.75" hidden="false" customHeight="false" outlineLevel="0" collapsed="false">
      <c r="C7" s="7" t="s">
        <v>4</v>
      </c>
      <c r="D7" s="8" t="n">
        <v>3000</v>
      </c>
      <c r="E7" s="5"/>
      <c r="G7" s="5"/>
      <c r="H7" s="5"/>
      <c r="I7" s="9" t="s">
        <v>5</v>
      </c>
      <c r="J7" s="5"/>
      <c r="K7" s="5"/>
      <c r="L7" s="10" t="n">
        <v>45</v>
      </c>
      <c r="M7" s="5"/>
    </row>
    <row r="8" customFormat="false" ht="15.75" hidden="false" customHeight="false" outlineLevel="0" collapsed="false">
      <c r="C8" s="9" t="s">
        <v>6</v>
      </c>
      <c r="D8" s="11" t="n">
        <v>0.15</v>
      </c>
      <c r="E8" s="5"/>
      <c r="G8" s="5"/>
      <c r="H8" s="5"/>
      <c r="I8" s="9" t="s">
        <v>7</v>
      </c>
      <c r="J8" s="5"/>
      <c r="K8" s="5"/>
      <c r="L8" s="12" t="n">
        <v>0.35</v>
      </c>
      <c r="M8" s="5"/>
    </row>
    <row r="9" customFormat="false" ht="15.75" hidden="false" customHeight="false" outlineLevel="0" collapsed="false">
      <c r="C9" s="13" t="s">
        <v>8</v>
      </c>
      <c r="D9" s="14" t="n">
        <v>0.01</v>
      </c>
      <c r="E9" s="5"/>
      <c r="G9" s="5"/>
      <c r="H9" s="5"/>
      <c r="I9" s="13" t="s">
        <v>9</v>
      </c>
      <c r="J9" s="15"/>
      <c r="K9" s="15"/>
      <c r="L9" s="16" t="n">
        <v>0.01</v>
      </c>
      <c r="M9" s="5"/>
    </row>
    <row r="10" customFormat="false" ht="15.75" hidden="false" customHeight="false" outlineLevel="0" collapsed="false">
      <c r="C10" s="5"/>
      <c r="D10" s="5"/>
      <c r="E10" s="5"/>
      <c r="F10" s="5"/>
      <c r="G10" s="5"/>
      <c r="H10" s="5"/>
      <c r="I10" s="17"/>
      <c r="J10" s="5"/>
      <c r="K10" s="5"/>
      <c r="L10" s="5"/>
      <c r="M10" s="5"/>
    </row>
    <row r="11" customFormat="false" ht="15.75" hidden="false" customHeight="false" outlineLevel="0" collapsed="false">
      <c r="C11" s="18" t="s">
        <v>10</v>
      </c>
      <c r="D11" s="19" t="s">
        <v>11</v>
      </c>
      <c r="E11" s="20" t="s">
        <v>12</v>
      </c>
      <c r="F11" s="21" t="s">
        <v>13</v>
      </c>
      <c r="I11" s="22" t="s">
        <v>10</v>
      </c>
      <c r="J11" s="23" t="s">
        <v>14</v>
      </c>
      <c r="K11" s="24" t="s">
        <v>12</v>
      </c>
      <c r="L11" s="25" t="s">
        <v>13</v>
      </c>
    </row>
    <row r="12" customFormat="false" ht="15.75" hidden="false" customHeight="false" outlineLevel="0" collapsed="false">
      <c r="C12" s="26" t="s">
        <v>15</v>
      </c>
      <c r="D12" s="27" t="n">
        <f aca="false">$D$7*F12</f>
        <v>1764</v>
      </c>
      <c r="E12" s="28" t="n">
        <v>0.7</v>
      </c>
      <c r="F12" s="29" t="n">
        <f aca="false">E12*(1-D$8-D$9)/E$17</f>
        <v>0.588</v>
      </c>
      <c r="I12" s="30" t="s">
        <v>15</v>
      </c>
      <c r="J12" s="31" t="n">
        <f aca="false">L12*(L$7/L$15)</f>
        <v>57.6</v>
      </c>
      <c r="K12" s="32" t="n">
        <v>0.7</v>
      </c>
      <c r="L12" s="33" t="n">
        <f aca="false">K12*(1-L$8-L$9)/K$17</f>
        <v>0.448</v>
      </c>
    </row>
    <row r="13" customFormat="false" ht="15.75" hidden="false" customHeight="false" outlineLevel="0" collapsed="false">
      <c r="C13" s="30" t="s">
        <v>16</v>
      </c>
      <c r="D13" s="31" t="n">
        <f aca="false">$D$7*F13</f>
        <v>756</v>
      </c>
      <c r="E13" s="34" t="n">
        <v>0.3</v>
      </c>
      <c r="F13" s="33" t="n">
        <f aca="false">E13*(1-D$8-D$9)/E$17</f>
        <v>0.252</v>
      </c>
      <c r="I13" s="30" t="s">
        <v>16</v>
      </c>
      <c r="J13" s="31" t="n">
        <f aca="false">L13*(L$7/L$15)</f>
        <v>24.6857142857143</v>
      </c>
      <c r="K13" s="32" t="n">
        <v>0.3</v>
      </c>
      <c r="L13" s="33" t="n">
        <f aca="false">K13*(1-L$8-L$9)/K$17</f>
        <v>0.192</v>
      </c>
    </row>
    <row r="14" customFormat="false" ht="15.75" hidden="false" customHeight="false" outlineLevel="0" collapsed="false">
      <c r="C14" s="30" t="s">
        <v>17</v>
      </c>
      <c r="D14" s="31" t="n">
        <f aca="false">$D$7*F14</f>
        <v>0</v>
      </c>
      <c r="E14" s="34" t="n">
        <v>0</v>
      </c>
      <c r="F14" s="33" t="n">
        <f aca="false">E14*(1-D$8-D$9)/E$17</f>
        <v>0</v>
      </c>
      <c r="I14" s="30"/>
      <c r="J14" s="31" t="n">
        <f aca="false">L14*(L$7/L$15)</f>
        <v>0</v>
      </c>
      <c r="K14" s="32" t="n">
        <v>0</v>
      </c>
      <c r="L14" s="33" t="n">
        <f aca="false">K14*(1-L$8-L$9)/K$17</f>
        <v>0</v>
      </c>
    </row>
    <row r="15" customFormat="false" ht="15.75" hidden="false" customHeight="false" outlineLevel="0" collapsed="false">
      <c r="C15" s="30" t="s">
        <v>18</v>
      </c>
      <c r="D15" s="31" t="n">
        <f aca="false">$D$7*F15</f>
        <v>450</v>
      </c>
      <c r="E15" s="32"/>
      <c r="F15" s="33" t="n">
        <f aca="false">D8</f>
        <v>0.15</v>
      </c>
      <c r="I15" s="30" t="s">
        <v>18</v>
      </c>
      <c r="J15" s="31" t="n">
        <f aca="false">L15*(L$7/L$15)</f>
        <v>45</v>
      </c>
      <c r="K15" s="32"/>
      <c r="L15" s="33" t="n">
        <f aca="false">L8</f>
        <v>0.35</v>
      </c>
    </row>
    <row r="16" customFormat="false" ht="15.75" hidden="false" customHeight="false" outlineLevel="0" collapsed="false">
      <c r="A16" s="35" t="n">
        <f aca="false">D17-D15</f>
        <v>2545.2</v>
      </c>
      <c r="C16" s="30" t="s">
        <v>8</v>
      </c>
      <c r="D16" s="31" t="n">
        <f aca="false">F16*SUM(D12:D14)</f>
        <v>25.2</v>
      </c>
      <c r="E16" s="32"/>
      <c r="F16" s="33" t="n">
        <f aca="false">D9</f>
        <v>0.01</v>
      </c>
      <c r="I16" s="30" t="s">
        <v>8</v>
      </c>
      <c r="J16" s="31" t="n">
        <f aca="false">L16*(L$7/L$15)</f>
        <v>1.28571428571429</v>
      </c>
      <c r="K16" s="32"/>
      <c r="L16" s="33" t="n">
        <f aca="false">L9</f>
        <v>0.01</v>
      </c>
    </row>
    <row r="17" customFormat="false" ht="15.75" hidden="false" customHeight="false" outlineLevel="0" collapsed="false">
      <c r="C17" s="36" t="s">
        <v>19</v>
      </c>
      <c r="D17" s="37" t="n">
        <f aca="false">SUM(D12:D16)</f>
        <v>2995.2</v>
      </c>
      <c r="E17" s="38" t="n">
        <f aca="false">SUM(E12:E16)</f>
        <v>1</v>
      </c>
      <c r="F17" s="39" t="n">
        <f aca="false">SUM(F12:F16)</f>
        <v>1</v>
      </c>
      <c r="I17" s="36" t="s">
        <v>19</v>
      </c>
      <c r="J17" s="37" t="n">
        <f aca="false">SUM(J12:J16)</f>
        <v>128.571428571429</v>
      </c>
      <c r="K17" s="38" t="n">
        <f aca="false">SUM(K12:K16)</f>
        <v>1</v>
      </c>
      <c r="L17" s="39" t="n">
        <f aca="false">SUM(L12:L16)</f>
        <v>1</v>
      </c>
    </row>
    <row r="18" customFormat="false" ht="15.75" hidden="false" customHeight="false" outlineLevel="0" collapsed="false">
      <c r="C18" s="1"/>
      <c r="D18" s="40"/>
      <c r="E18" s="41"/>
      <c r="F18" s="41"/>
      <c r="I18" s="1"/>
      <c r="J18" s="40"/>
      <c r="K18" s="41"/>
      <c r="L18" s="41"/>
    </row>
    <row r="19" customFormat="false" ht="15.75" hidden="false" customHeight="false" outlineLevel="0" collapsed="false">
      <c r="C19" s="5" t="s">
        <v>20</v>
      </c>
      <c r="D19" s="42" t="n">
        <f aca="false">SUM(D12:D14)*1.5</f>
        <v>3780</v>
      </c>
      <c r="E19" s="5" t="s">
        <v>21</v>
      </c>
      <c r="F19" s="5"/>
      <c r="G19" s="5"/>
      <c r="H19" s="5"/>
      <c r="I19" s="5"/>
      <c r="J19" s="5"/>
      <c r="K19" s="5"/>
      <c r="L19" s="5"/>
      <c r="M19" s="5"/>
    </row>
  </sheetData>
  <mergeCells count="3">
    <mergeCell ref="C4:F4"/>
    <mergeCell ref="C6:D6"/>
    <mergeCell ref="I6:L6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